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showInkAnnotation="0" autoCompressPictures="0"/>
  <mc:AlternateContent xmlns:mc="http://schemas.openxmlformats.org/markup-compatibility/2006">
    <mc:Choice Requires="x15">
      <x15ac:absPath xmlns:x15ac="http://schemas.microsoft.com/office/spreadsheetml/2010/11/ac" url="/Users/jcalof/Desktop/"/>
    </mc:Choice>
  </mc:AlternateContent>
  <xr:revisionPtr revIDLastSave="0" documentId="8_{3230C1C8-A861-6B4F-9A82-C55E4DA6AA89}" xr6:coauthVersionLast="36" xr6:coauthVersionMax="36" xr10:uidLastSave="{00000000-0000-0000-0000-000000000000}"/>
  <bookViews>
    <workbookView xWindow="0" yWindow="460" windowWidth="40380" windowHeight="19020" tabRatio="500" activeTab="2" xr2:uid="{00000000-000D-0000-FFFF-FFFF00000000}"/>
  </bookViews>
  <sheets>
    <sheet name="New Trail Construction Plan" sheetId="5" r:id="rId1"/>
    <sheet name="Trail Feature Enhancement Plan" sheetId="2" r:id="rId2"/>
    <sheet name="Trail Maintenance Plan"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2" i="5" l="1"/>
  <c r="I11" i="5"/>
  <c r="I10" i="5"/>
  <c r="I9" i="5"/>
  <c r="I8" i="5"/>
  <c r="I7"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tc={2DBFADB5-0932-4259-B073-78A387877640}</author>
  </authors>
  <commentList>
    <comment ref="B8" authorId="0" shapeId="0" xr:uid="{00000000-0006-0000-0000-00000100000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need a champion for this work. I can help support getting grants etc. but cannot be the one leading the charge.</t>
        </r>
      </text>
    </comment>
  </commentList>
</comments>
</file>

<file path=xl/sharedStrings.xml><?xml version="1.0" encoding="utf-8"?>
<sst xmlns="http://schemas.openxmlformats.org/spreadsheetml/2006/main" count="186" uniqueCount="126">
  <si>
    <t>Proposed Trail</t>
  </si>
  <si>
    <t>Mapping Accuracy</t>
  </si>
  <si>
    <t xml:space="preserve">Trail Description </t>
  </si>
  <si>
    <t xml:space="preserve">High </t>
  </si>
  <si>
    <t>Low</t>
  </si>
  <si>
    <t>New Trail Construction Projects</t>
  </si>
  <si>
    <t xml:space="preserve">Existing Trail Enhancement Projects </t>
  </si>
  <si>
    <t>Trail</t>
  </si>
  <si>
    <t>Four Horseman</t>
  </si>
  <si>
    <t>Medium</t>
  </si>
  <si>
    <t>Construction Plan</t>
  </si>
  <si>
    <t xml:space="preserve">Nervous Shakedown to Sidewinder Road </t>
  </si>
  <si>
    <t>Operating Year</t>
  </si>
  <si>
    <t>Hand built 2-way trail, with advanced natural features.</t>
  </si>
  <si>
    <t>Hudson Bay Mountain Trail - Phase 1</t>
  </si>
  <si>
    <t>Hudson Bay Mountain Trail - Phase 2</t>
  </si>
  <si>
    <t>Hudson Bay Mountain Trail - Phase 3</t>
  </si>
  <si>
    <t>Trail Objective(s)</t>
  </si>
  <si>
    <t>Trail Name</t>
  </si>
  <si>
    <t>Shining</t>
  </si>
  <si>
    <t>Upper Bluff</t>
  </si>
  <si>
    <t>Q connector</t>
  </si>
  <si>
    <t>Aunti Flo</t>
  </si>
  <si>
    <t>Smoothy</t>
  </si>
  <si>
    <t>Penetralia</t>
  </si>
  <si>
    <t>Long way</t>
  </si>
  <si>
    <t>Child's Play</t>
  </si>
  <si>
    <t>Boardwalk</t>
  </si>
  <si>
    <t>Huckin' Eh</t>
  </si>
  <si>
    <t>Pump Daddy</t>
  </si>
  <si>
    <t>Pay Dirt</t>
  </si>
  <si>
    <t>Piper Cross</t>
  </si>
  <si>
    <t>Piper Down</t>
  </si>
  <si>
    <t>Skitzo</t>
  </si>
  <si>
    <t>Meanstreak</t>
  </si>
  <si>
    <t>All Screwed Up</t>
  </si>
  <si>
    <t>Soul Stripper</t>
  </si>
  <si>
    <t>Uptrack</t>
  </si>
  <si>
    <t>Nervous Shakedown</t>
  </si>
  <si>
    <t>Back in Black</t>
  </si>
  <si>
    <t>Stiff Upper Lip</t>
  </si>
  <si>
    <t>Upper Longway</t>
  </si>
  <si>
    <t>Back Door</t>
  </si>
  <si>
    <t>Special Maintenance Priorities</t>
  </si>
  <si>
    <t xml:space="preserve">Backdoor extension will be hand built with advanced features. </t>
  </si>
  <si>
    <t xml:space="preserve">1. Increase connectivity between the Bluff Trail Network to Backdoor and future opportunities on the ski hill. </t>
  </si>
  <si>
    <t>Estimated Cost/M</t>
  </si>
  <si>
    <t xml:space="preserve">Section 1: 7.4KM - New trail from the Prairie T-Bar parking area for intermediate climbing toward Crater Lake. </t>
  </si>
  <si>
    <t xml:space="preserve">Section 2: 1.2KM - New section of advanced trail with advanced features that would initiate off the new Crater Lake climbing trail and extend the existing Backdoor Trail. </t>
  </si>
  <si>
    <t>2. Increase bike packing and adventure biking opportunities in Smithers</t>
  </si>
  <si>
    <t xml:space="preserve">Machine/Hand Build </t>
  </si>
  <si>
    <t>Estimated Cost</t>
  </si>
  <si>
    <t>2.2KM - Previous reconnaissance indicates the potential for a trail that utilizes existing road to connect the top of the Nervous Shakedown decent with the Sidewinder Road on the ski hill to create connectivity to Backdoor area</t>
  </si>
  <si>
    <t>NA</t>
  </si>
  <si>
    <t>1. Increase destination trail availability in Smithers;</t>
  </si>
  <si>
    <t xml:space="preserve">Machine built up track to Crater Lake. Intermediate trail rating. Trail will flow both ways. </t>
  </si>
  <si>
    <t xml:space="preserve">Section 4: 6.6KM - Upgrades of existing Silvern Lake Trail with some minor re-route through steep and technical sections ending at Lower Silvern Lake. </t>
  </si>
  <si>
    <t xml:space="preserve">3. Increase access to alpine and backcountry camping access via mountain bike. </t>
  </si>
  <si>
    <t xml:space="preserve">Section 5: 6.8KM - Climb out of Upper Silvern Lake and connect into existing road system to gain access into Schufer Lake.. After the lake lien would navigate though technical terrain downhill to connect into Toboggan Creek Road. </t>
  </si>
  <si>
    <t>2.  Increase two way trail opportunities and increase the connectivity within the Bluff network.</t>
  </si>
  <si>
    <t>1. Maintain trail in existing condition and manage for sustainability</t>
  </si>
  <si>
    <t>2. Maintain the trail through incremental enhancements that improve ride quality;</t>
  </si>
  <si>
    <t>3. Re-work trail to improve sustainability and ridability</t>
  </si>
  <si>
    <t xml:space="preserve">Incrementally improve ridability on the loop section to create similar trail experience throughout. </t>
  </si>
  <si>
    <t xml:space="preserve">Section 3: 5.6KM - Two way trail to connect from Crater Lake through dry pine forest with rock features to connect to existing trail that end up at the start off the Silvern Lake trail. </t>
  </si>
  <si>
    <t>High</t>
  </si>
  <si>
    <t xml:space="preserve">Description </t>
  </si>
  <si>
    <t xml:space="preserve">Estimated Cost </t>
  </si>
  <si>
    <t>1 &amp; 2</t>
  </si>
  <si>
    <t xml:space="preserve">1 &amp; 2 </t>
  </si>
  <si>
    <t>Brigade/AAT</t>
  </si>
  <si>
    <t xml:space="preserve">Modernize while maintaining existing line. </t>
  </si>
  <si>
    <t>Remove trees as needed, manage deadfall</t>
  </si>
  <si>
    <t>Manage all drainages</t>
  </si>
  <si>
    <t>Minor enhancements &amp; 2-3 jumps</t>
  </si>
  <si>
    <t>Replace decking as needed</t>
  </si>
  <si>
    <t>Repair tread from stumps, danger tree falling</t>
  </si>
  <si>
    <t xml:space="preserve">Add jumps to main downhill explore other terrain adjacent to line. </t>
  </si>
  <si>
    <t>Improve signage</t>
  </si>
  <si>
    <t xml:space="preserve">Construction Plan </t>
  </si>
  <si>
    <t>Apocalypse</t>
  </si>
  <si>
    <t>Broken Axe</t>
  </si>
  <si>
    <t>Remembrance Day</t>
  </si>
  <si>
    <t>Rake rocks off tread, build large jump next to original and remove camber from transition, improve corner into Apocalypse</t>
  </si>
  <si>
    <t>Upper Remembrance Day</t>
  </si>
  <si>
    <t>Maintain lips and enhance trail as needed (akin to 2018 works)</t>
  </si>
  <si>
    <t>Trail Objectives:</t>
  </si>
  <si>
    <t>Paid/Brigade/AAT</t>
  </si>
  <si>
    <t>SMBA Exec</t>
  </si>
  <si>
    <t>Paid/AAT</t>
  </si>
  <si>
    <t>Begin discussion on shifting to Objective 3</t>
  </si>
  <si>
    <t xml:space="preserve">New jumps right after Bluff x-ing in the rock section. </t>
  </si>
  <si>
    <t>Huck'in Eh</t>
  </si>
  <si>
    <t xml:space="preserve">Dirt works, corners, tightening </t>
  </si>
  <si>
    <t xml:space="preserve">New downhill trail with TTF's from the mid point of the new Deep Bluff trail down towards Back in Black. </t>
  </si>
  <si>
    <t xml:space="preserve">New trail connecting the Broken Axe (just above the Remeberance Day start) to the beginning of Skizo. Trail will be all mountain style with a few TTF's. </t>
  </si>
  <si>
    <t>Hand built via Brigade</t>
  </si>
  <si>
    <t xml:space="preserve">New machine built trail that extends off the newly built Deep Bluff trail to trend east toward Seymour Ridget, then turns west and downhill through the clearcut and connects to the new Daly Creek Bridge. Trail will be flow style with jumps, small gaps, rock drops and berms throughout. </t>
  </si>
  <si>
    <t>Contracted build via NDIT and SMBA</t>
  </si>
  <si>
    <t>$25/m</t>
  </si>
  <si>
    <t>New jumps</t>
  </si>
  <si>
    <t>Continue modernization started in 2019</t>
  </si>
  <si>
    <t>Re-build Red Rum drop</t>
  </si>
  <si>
    <t xml:space="preserve">Re-build A-frame structure that was removed in 2019. </t>
  </si>
  <si>
    <t>Improve and add new features. Improve drainage</t>
  </si>
  <si>
    <t>Deep Bluff (Section 3 - New trail)</t>
  </si>
  <si>
    <t xml:space="preserve">Drainage, compaction, fix ruts </t>
  </si>
  <si>
    <t xml:space="preserve">Cronin </t>
  </si>
  <si>
    <t>Brush up to park boundary</t>
  </si>
  <si>
    <t>Create intermediate trail opportunities that include progressive features so that all riding abilities can maximize enjoyment of the trail</t>
  </si>
  <si>
    <t xml:space="preserve">Section 2: 2.6KM New two-way intermediate trail along the dry pine ridge that climbs up towards the end of Nervous Shakedown to the north. Includes upgrades to existing skid trail to manage water. </t>
  </si>
  <si>
    <t xml:space="preserve">Machine built with hand shaping of trail features and final tread. </t>
  </si>
  <si>
    <t>Provide new downhill trail opportunities with more jumps and features;</t>
  </si>
  <si>
    <t xml:space="preserve">Low </t>
  </si>
  <si>
    <t xml:space="preserve">Bluff Expansion Project Phase 2 </t>
  </si>
  <si>
    <t>SMBA Operating Plan 2020-2024</t>
  </si>
  <si>
    <t xml:space="preserve">Caveats to Implementation </t>
  </si>
  <si>
    <t>Funding</t>
  </si>
  <si>
    <t>Adequate Layout</t>
  </si>
  <si>
    <t>Funding, Capacity</t>
  </si>
  <si>
    <t>Contractor - Pending funding</t>
  </si>
  <si>
    <t xml:space="preserve">Deep Bluff (Section 1 - New trail) </t>
  </si>
  <si>
    <t xml:space="preserve">Revitalize, restore, and brush </t>
  </si>
  <si>
    <t xml:space="preserve">Fix drainage issues, rake rocks off tread, generally revitalize/restore, and brush </t>
  </si>
  <si>
    <t>Bridge replacement</t>
  </si>
  <si>
    <t>ALL Trails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</si>
</sst>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Red]\-&quot;$&quot;#,##0"/>
  </numFmts>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39994506668294322"/>
        <bgColor indexed="64"/>
      </patternFill>
    </fill>
    <fill>
      <patternFill patternType="solid">
        <fgColor rgb="FFCCFFCC"/>
        <bgColor indexed="64"/>
      </patternFill>
    </fill>
    <fill>
      <patternFill patternType="solid">
        <fgColor theme="3"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s>
  <cellStyleXfs count="6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7">
    <xf numFmtId="0" fontId="0" fillId="0" borderId="0" xfId="0"/>
    <xf numFmtId="0" fontId="1" fillId="0" borderId="0" xfId="0" applyFont="1"/>
    <xf numFmtId="0" fontId="1" fillId="2" borderId="1" xfId="0" applyFont="1" applyFill="1" applyBorder="1"/>
    <xf numFmtId="0" fontId="0" fillId="0" borderId="1" xfId="0" applyBorder="1"/>
    <xf numFmtId="0" fontId="0" fillId="0" borderId="0" xfId="0" applyBorder="1"/>
    <xf numFmtId="0" fontId="0" fillId="0" borderId="1" xfId="0" applyBorder="1" applyAlignment="1">
      <alignment wrapText="1"/>
    </xf>
    <xf numFmtId="0" fontId="0" fillId="0" borderId="1" xfId="0" applyFill="1" applyBorder="1"/>
    <xf numFmtId="0" fontId="5" fillId="0" borderId="0" xfId="0" applyFont="1" applyAlignment="1">
      <alignment vertical="center"/>
    </xf>
    <xf numFmtId="0" fontId="5" fillId="0" borderId="1" xfId="0" applyFont="1" applyBorder="1" applyAlignment="1">
      <alignment vertical="center"/>
    </xf>
    <xf numFmtId="0" fontId="5" fillId="0" borderId="1" xfId="0" applyFont="1" applyFill="1" applyBorder="1" applyAlignment="1">
      <alignment vertical="center"/>
    </xf>
    <xf numFmtId="0" fontId="1" fillId="2" borderId="2" xfId="0" applyFont="1" applyFill="1" applyBorder="1"/>
    <xf numFmtId="0" fontId="1" fillId="2" borderId="2" xfId="0" applyFont="1" applyFill="1" applyBorder="1" applyAlignment="1">
      <alignment wrapText="1"/>
    </xf>
    <xf numFmtId="0" fontId="0" fillId="0" borderId="0" xfId="0" applyFill="1"/>
    <xf numFmtId="0" fontId="0" fillId="0" borderId="1" xfId="0" applyFill="1" applyBorder="1" applyAlignment="1">
      <alignment wrapText="1"/>
    </xf>
    <xf numFmtId="49" fontId="0" fillId="0" borderId="1"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4" fillId="3" borderId="1" xfId="0" applyNumberFormat="1" applyFont="1" applyFill="1" applyBorder="1" applyAlignment="1">
      <alignment horizontal="center" vertical="top"/>
    </xf>
    <xf numFmtId="0" fontId="5" fillId="0" borderId="2" xfId="0" applyFont="1" applyBorder="1" applyAlignment="1">
      <alignment horizontal="left" vertical="top"/>
    </xf>
    <xf numFmtId="0" fontId="1" fillId="4" borderId="1" xfId="0" applyFont="1" applyFill="1" applyBorder="1"/>
    <xf numFmtId="0" fontId="0" fillId="0" borderId="0" xfId="0" applyFill="1" applyBorder="1"/>
    <xf numFmtId="0" fontId="0" fillId="0" borderId="0" xfId="0" applyNumberFormat="1" applyFon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wrapText="1"/>
    </xf>
    <xf numFmtId="0" fontId="0" fillId="0" borderId="1" xfId="0" applyBorder="1" applyAlignment="1">
      <alignment horizontal="left" vertical="top" wrapText="1"/>
    </xf>
    <xf numFmtId="0" fontId="0" fillId="4" borderId="10" xfId="0" applyFill="1" applyBorder="1"/>
    <xf numFmtId="0" fontId="0" fillId="0" borderId="2" xfId="0" applyBorder="1"/>
    <xf numFmtId="0" fontId="0" fillId="2" borderId="6" xfId="0" applyFill="1" applyBorder="1"/>
    <xf numFmtId="0" fontId="0" fillId="2" borderId="8" xfId="0" applyFill="1" applyBorder="1"/>
    <xf numFmtId="0" fontId="0" fillId="2" borderId="4" xfId="0" applyFill="1" applyBorder="1"/>
    <xf numFmtId="0" fontId="0" fillId="2" borderId="7" xfId="0" applyFill="1" applyBorder="1"/>
    <xf numFmtId="0" fontId="0" fillId="2" borderId="9" xfId="0" applyFill="1" applyBorder="1"/>
    <xf numFmtId="0" fontId="1" fillId="2" borderId="5" xfId="0" applyFont="1" applyFill="1" applyBorder="1"/>
    <xf numFmtId="0" fontId="1" fillId="5" borderId="10" xfId="0" applyFont="1" applyFill="1" applyBorder="1"/>
    <xf numFmtId="0" fontId="1" fillId="5" borderId="1" xfId="0" applyFont="1" applyFill="1" applyBorder="1"/>
    <xf numFmtId="0" fontId="5" fillId="0" borderId="1" xfId="0" applyFont="1" applyBorder="1"/>
    <xf numFmtId="0" fontId="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6"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shrinkToFit="1"/>
    </xf>
    <xf numFmtId="0" fontId="1" fillId="0" borderId="0" xfId="0" applyFont="1" applyAlignment="1">
      <alignment horizontal="left"/>
    </xf>
    <xf numFmtId="0" fontId="0" fillId="0" borderId="1" xfId="0" applyBorder="1" applyAlignment="1"/>
    <xf numFmtId="0" fontId="0" fillId="0" borderId="1" xfId="0" applyFill="1" applyBorder="1" applyAlignment="1"/>
    <xf numFmtId="164" fontId="0" fillId="0" borderId="1" xfId="0" applyNumberFormat="1" applyBorder="1"/>
    <xf numFmtId="164" fontId="0" fillId="0" borderId="1" xfId="0" applyNumberFormat="1" applyFont="1" applyFill="1" applyBorder="1" applyAlignment="1">
      <alignment horizontal="right" vertical="center"/>
    </xf>
    <xf numFmtId="0" fontId="0" fillId="0" borderId="12" xfId="0" applyBorder="1" applyAlignment="1">
      <alignment horizontal="center" vertical="center" wrapText="1"/>
    </xf>
    <xf numFmtId="6" fontId="0" fillId="0" borderId="12" xfId="0" applyNumberFormat="1" applyBorder="1" applyAlignment="1">
      <alignment horizontal="center" vertical="center"/>
    </xf>
    <xf numFmtId="0" fontId="0" fillId="0" borderId="12" xfId="0" applyBorder="1" applyAlignment="1">
      <alignment horizontal="center" vertical="center"/>
    </xf>
    <xf numFmtId="0" fontId="1" fillId="0" borderId="3" xfId="0" applyFont="1" applyFill="1" applyBorder="1" applyAlignment="1">
      <alignment horizontal="left" wrapText="1"/>
    </xf>
    <xf numFmtId="0" fontId="1" fillId="0" borderId="0" xfId="0" applyFont="1" applyFill="1" applyBorder="1" applyAlignment="1">
      <alignment horizontal="left" wrapText="1"/>
    </xf>
    <xf numFmtId="0" fontId="0" fillId="4" borderId="1" xfId="0" applyFill="1" applyBorder="1" applyAlignment="1">
      <alignment horizontal="left"/>
    </xf>
    <xf numFmtId="0" fontId="0" fillId="4" borderId="10" xfId="0" applyFill="1" applyBorder="1" applyAlignment="1">
      <alignment horizontal="left"/>
    </xf>
    <xf numFmtId="0" fontId="0" fillId="4" borderId="1" xfId="0" applyFill="1" applyBorder="1" applyAlignment="1"/>
    <xf numFmtId="0" fontId="0" fillId="4" borderId="10" xfId="0" applyFill="1" applyBorder="1" applyAlignment="1"/>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rant, Laura FLNR:EX" id="{28DC41CE-2257-4ACD-BD9A-BD4537F5266A}" userId="S::Laura.Grant@gov.bc.ca::2332bec0-3809-46c0-b7d1-3bf2e303f0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19-12-06T22:47:53.45" personId="{28DC41CE-2257-4ACD-BD9A-BD4537F5266A}" id="{2DBFADB5-0932-4259-B073-78A387877640}">
    <text>We need a champion for this work. I can help support getting grants etc. but cannot be the one leading the charge.</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zoomScale="75" zoomScaleNormal="75" zoomScalePageLayoutView="75" workbookViewId="0">
      <selection activeCell="B17" sqref="B17"/>
    </sheetView>
  </sheetViews>
  <sheetFormatPr baseColWidth="10" defaultColWidth="8.83203125" defaultRowHeight="16" x14ac:dyDescent="0.2"/>
  <cols>
    <col min="1" max="1" width="35.33203125" customWidth="1"/>
    <col min="2" max="2" width="21.6640625" customWidth="1"/>
    <col min="3" max="3" width="24" customWidth="1"/>
    <col min="4" max="4" width="22.33203125" customWidth="1"/>
    <col min="5" max="5" width="43.33203125" customWidth="1"/>
    <col min="6" max="6" width="47.1640625" customWidth="1"/>
    <col min="7" max="7" width="36.6640625" customWidth="1"/>
    <col min="8" max="8" width="18.83203125" customWidth="1"/>
    <col min="9" max="9" width="28.6640625" customWidth="1"/>
  </cols>
  <sheetData>
    <row r="1" spans="1:9" x14ac:dyDescent="0.2">
      <c r="A1" s="43" t="s">
        <v>115</v>
      </c>
      <c r="B1" s="35"/>
      <c r="C1" s="35"/>
      <c r="D1" s="35"/>
      <c r="E1" s="35"/>
    </row>
    <row r="2" spans="1:9" x14ac:dyDescent="0.2">
      <c r="A2" s="1" t="s">
        <v>5</v>
      </c>
    </row>
    <row r="3" spans="1:9" ht="18" thickBot="1" x14ac:dyDescent="0.25">
      <c r="A3" s="10" t="s">
        <v>0</v>
      </c>
      <c r="B3" s="10" t="s">
        <v>12</v>
      </c>
      <c r="C3" s="10" t="s">
        <v>116</v>
      </c>
      <c r="D3" s="11" t="s">
        <v>1</v>
      </c>
      <c r="E3" s="10" t="s">
        <v>17</v>
      </c>
      <c r="F3" s="10" t="s">
        <v>2</v>
      </c>
      <c r="G3" s="10" t="s">
        <v>10</v>
      </c>
      <c r="H3" s="10" t="s">
        <v>46</v>
      </c>
      <c r="I3" s="10" t="s">
        <v>51</v>
      </c>
    </row>
    <row r="4" spans="1:9" s="36" customFormat="1" ht="81.5" customHeight="1" thickBot="1" x14ac:dyDescent="0.25">
      <c r="A4" s="48" t="s">
        <v>114</v>
      </c>
      <c r="B4" s="40">
        <v>2020</v>
      </c>
      <c r="C4" s="40" t="s">
        <v>117</v>
      </c>
      <c r="D4" s="40" t="s">
        <v>65</v>
      </c>
      <c r="E4" s="40" t="s">
        <v>109</v>
      </c>
      <c r="F4" s="40" t="s">
        <v>110</v>
      </c>
      <c r="G4" s="40" t="s">
        <v>111</v>
      </c>
      <c r="H4" s="38">
        <v>18</v>
      </c>
      <c r="I4" s="38">
        <f>((1.3*1000)*16)</f>
        <v>20800</v>
      </c>
    </row>
    <row r="5" spans="1:9" s="37" customFormat="1" ht="45" customHeight="1" thickBot="1" x14ac:dyDescent="0.25">
      <c r="A5" s="48"/>
      <c r="B5" s="39">
        <v>2020</v>
      </c>
      <c r="C5" s="39" t="s">
        <v>118</v>
      </c>
      <c r="D5" s="39" t="s">
        <v>9</v>
      </c>
      <c r="E5" s="48" t="s">
        <v>112</v>
      </c>
      <c r="F5" s="40" t="s">
        <v>94</v>
      </c>
      <c r="G5" s="40" t="s">
        <v>96</v>
      </c>
      <c r="H5" s="38" t="s">
        <v>53</v>
      </c>
      <c r="I5" s="38" t="s">
        <v>53</v>
      </c>
    </row>
    <row r="6" spans="1:9" ht="77.5" customHeight="1" thickBot="1" x14ac:dyDescent="0.25">
      <c r="A6" s="48"/>
      <c r="B6" s="39">
        <v>2020</v>
      </c>
      <c r="C6" s="39"/>
      <c r="D6" s="39" t="s">
        <v>65</v>
      </c>
      <c r="E6" s="48"/>
      <c r="F6" s="40" t="s">
        <v>95</v>
      </c>
      <c r="G6" s="40" t="s">
        <v>96</v>
      </c>
      <c r="H6" s="38" t="s">
        <v>53</v>
      </c>
      <c r="I6" s="38" t="s">
        <v>53</v>
      </c>
    </row>
    <row r="7" spans="1:9" ht="120" customHeight="1" thickBot="1" x14ac:dyDescent="0.25">
      <c r="A7" s="48"/>
      <c r="B7" s="39">
        <v>2021</v>
      </c>
      <c r="C7" s="39" t="s">
        <v>118</v>
      </c>
      <c r="D7" s="39" t="s">
        <v>113</v>
      </c>
      <c r="E7" s="48"/>
      <c r="F7" s="40" t="s">
        <v>97</v>
      </c>
      <c r="G7" s="39" t="s">
        <v>98</v>
      </c>
      <c r="H7" s="38" t="s">
        <v>99</v>
      </c>
      <c r="I7" s="38">
        <f>25*1400</f>
        <v>35000</v>
      </c>
    </row>
    <row r="8" spans="1:9" ht="52" thickBot="1" x14ac:dyDescent="0.25">
      <c r="A8" s="48" t="s">
        <v>14</v>
      </c>
      <c r="B8" s="48">
        <v>2021</v>
      </c>
      <c r="C8" s="40" t="s">
        <v>119</v>
      </c>
      <c r="D8" s="50" t="s">
        <v>3</v>
      </c>
      <c r="E8" s="48" t="s">
        <v>54</v>
      </c>
      <c r="F8" s="40" t="s">
        <v>47</v>
      </c>
      <c r="G8" s="40" t="s">
        <v>55</v>
      </c>
      <c r="H8" s="38">
        <v>25</v>
      </c>
      <c r="I8" s="38">
        <f>H8*7400</f>
        <v>185000</v>
      </c>
    </row>
    <row r="9" spans="1:9" ht="69" thickBot="1" x14ac:dyDescent="0.25">
      <c r="A9" s="48"/>
      <c r="B9" s="48"/>
      <c r="C9" s="40" t="s">
        <v>119</v>
      </c>
      <c r="D9" s="50"/>
      <c r="E9" s="48"/>
      <c r="F9" s="40" t="s">
        <v>48</v>
      </c>
      <c r="G9" s="40" t="s">
        <v>44</v>
      </c>
      <c r="H9" s="38">
        <v>24</v>
      </c>
      <c r="I9" s="38">
        <f>(1.2*1000)*24</f>
        <v>28800</v>
      </c>
    </row>
    <row r="10" spans="1:9" ht="69" thickBot="1" x14ac:dyDescent="0.25">
      <c r="A10" s="48" t="s">
        <v>15</v>
      </c>
      <c r="B10" s="50">
        <v>2022</v>
      </c>
      <c r="C10" s="40" t="s">
        <v>119</v>
      </c>
      <c r="D10" s="50" t="s">
        <v>9</v>
      </c>
      <c r="E10" s="48" t="s">
        <v>49</v>
      </c>
      <c r="F10" s="40" t="s">
        <v>64</v>
      </c>
      <c r="G10" s="40" t="s">
        <v>50</v>
      </c>
      <c r="H10" s="38">
        <v>24</v>
      </c>
      <c r="I10" s="38">
        <f>(5.6*1000)*24</f>
        <v>134400</v>
      </c>
    </row>
    <row r="11" spans="1:9" ht="52" thickBot="1" x14ac:dyDescent="0.25">
      <c r="A11" s="48"/>
      <c r="B11" s="50"/>
      <c r="C11" s="40" t="s">
        <v>119</v>
      </c>
      <c r="D11" s="50"/>
      <c r="E11" s="48"/>
      <c r="F11" s="40" t="s">
        <v>56</v>
      </c>
      <c r="G11" s="40" t="s">
        <v>50</v>
      </c>
      <c r="H11" s="38">
        <v>24</v>
      </c>
      <c r="I11" s="38">
        <f>(6.6*1000)*24</f>
        <v>158400</v>
      </c>
    </row>
    <row r="12" spans="1:9" ht="86" thickBot="1" x14ac:dyDescent="0.25">
      <c r="A12" s="41" t="s">
        <v>16</v>
      </c>
      <c r="B12" s="39">
        <v>2023</v>
      </c>
      <c r="C12" s="40" t="s">
        <v>119</v>
      </c>
      <c r="D12" s="39" t="s">
        <v>9</v>
      </c>
      <c r="E12" s="40" t="s">
        <v>57</v>
      </c>
      <c r="F12" s="40" t="s">
        <v>58</v>
      </c>
      <c r="G12" s="40" t="s">
        <v>50</v>
      </c>
      <c r="H12" s="38">
        <v>24</v>
      </c>
      <c r="I12" s="38">
        <f>(6.8*1000)*24</f>
        <v>163200</v>
      </c>
    </row>
    <row r="13" spans="1:9" ht="52" thickBot="1" x14ac:dyDescent="0.25">
      <c r="A13" s="48" t="s">
        <v>11</v>
      </c>
      <c r="B13" s="48">
        <v>2022</v>
      </c>
      <c r="C13" s="40" t="s">
        <v>118</v>
      </c>
      <c r="D13" s="48" t="s">
        <v>4</v>
      </c>
      <c r="E13" s="40" t="s">
        <v>45</v>
      </c>
      <c r="F13" s="48" t="s">
        <v>52</v>
      </c>
      <c r="G13" s="48" t="s">
        <v>13</v>
      </c>
      <c r="H13" s="49" t="s">
        <v>53</v>
      </c>
      <c r="I13" s="49" t="s">
        <v>53</v>
      </c>
    </row>
    <row r="14" spans="1:9" ht="35" thickBot="1" x14ac:dyDescent="0.25">
      <c r="A14" s="48"/>
      <c r="B14" s="48"/>
      <c r="C14" s="40" t="s">
        <v>118</v>
      </c>
      <c r="D14" s="48"/>
      <c r="E14" s="42" t="s">
        <v>59</v>
      </c>
      <c r="F14" s="48"/>
      <c r="G14" s="48"/>
      <c r="H14" s="49"/>
      <c r="I14" s="49"/>
    </row>
  </sheetData>
  <mergeCells count="17">
    <mergeCell ref="A4:A7"/>
    <mergeCell ref="E5:E7"/>
    <mergeCell ref="A8:A9"/>
    <mergeCell ref="B8:B9"/>
    <mergeCell ref="D8:D9"/>
    <mergeCell ref="E8:E9"/>
    <mergeCell ref="F13:F14"/>
    <mergeCell ref="G13:G14"/>
    <mergeCell ref="H13:H14"/>
    <mergeCell ref="I13:I14"/>
    <mergeCell ref="A10:A11"/>
    <mergeCell ref="B10:B11"/>
    <mergeCell ref="D10:D11"/>
    <mergeCell ref="E10:E11"/>
    <mergeCell ref="A13:A14"/>
    <mergeCell ref="B13:B14"/>
    <mergeCell ref="D13:D14"/>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workbookViewId="0">
      <selection activeCell="B9" sqref="B9"/>
    </sheetView>
  </sheetViews>
  <sheetFormatPr baseColWidth="10" defaultColWidth="11.1640625" defaultRowHeight="16" x14ac:dyDescent="0.2"/>
  <cols>
    <col min="1" max="1" width="35.5" customWidth="1"/>
    <col min="2" max="2" width="37.6640625" customWidth="1"/>
    <col min="3" max="3" width="16" customWidth="1"/>
    <col min="4" max="4" width="40.1640625" customWidth="1"/>
    <col min="5" max="5" width="14.1640625" bestFit="1" customWidth="1"/>
  </cols>
  <sheetData>
    <row r="1" spans="1:13" x14ac:dyDescent="0.2">
      <c r="A1" s="51" t="s">
        <v>6</v>
      </c>
      <c r="B1" s="52"/>
      <c r="C1" s="4"/>
    </row>
    <row r="2" spans="1:13" x14ac:dyDescent="0.2">
      <c r="A2" s="2" t="s">
        <v>7</v>
      </c>
      <c r="B2" s="2" t="s">
        <v>66</v>
      </c>
      <c r="C2" s="2" t="s">
        <v>1</v>
      </c>
      <c r="D2" s="2" t="s">
        <v>10</v>
      </c>
      <c r="E2" s="2" t="s">
        <v>67</v>
      </c>
    </row>
    <row r="3" spans="1:13" x14ac:dyDescent="0.2">
      <c r="A3" s="3" t="s">
        <v>8</v>
      </c>
      <c r="B3" s="44" t="s">
        <v>91</v>
      </c>
      <c r="C3" s="3" t="s">
        <v>3</v>
      </c>
      <c r="D3" s="3" t="s">
        <v>70</v>
      </c>
      <c r="E3" s="3"/>
      <c r="F3" s="4"/>
      <c r="G3" s="4"/>
      <c r="H3" s="4"/>
      <c r="I3" s="4"/>
      <c r="J3" s="4"/>
      <c r="K3" s="4"/>
      <c r="L3" s="4"/>
      <c r="M3" s="4"/>
    </row>
    <row r="4" spans="1:13" s="12" customFormat="1" ht="29" customHeight="1" x14ac:dyDescent="0.2">
      <c r="A4" s="6" t="s">
        <v>92</v>
      </c>
      <c r="B4" s="45" t="s">
        <v>93</v>
      </c>
      <c r="C4" s="6" t="s">
        <v>65</v>
      </c>
      <c r="D4" s="6" t="s">
        <v>70</v>
      </c>
      <c r="E4" s="14"/>
      <c r="F4" s="19"/>
      <c r="G4" s="15"/>
      <c r="H4" s="15"/>
      <c r="I4" s="15"/>
      <c r="J4" s="20"/>
      <c r="K4" s="20"/>
      <c r="L4" s="20"/>
      <c r="M4" s="19"/>
    </row>
    <row r="5" spans="1:13" s="12" customFormat="1" x14ac:dyDescent="0.2">
      <c r="A5" s="6" t="s">
        <v>19</v>
      </c>
      <c r="B5" s="45" t="s">
        <v>102</v>
      </c>
      <c r="C5" s="6" t="s">
        <v>65</v>
      </c>
      <c r="D5" s="6" t="s">
        <v>70</v>
      </c>
      <c r="E5" s="47">
        <v>500</v>
      </c>
      <c r="F5" s="19"/>
      <c r="G5" s="15"/>
      <c r="H5" s="15"/>
      <c r="I5" s="15"/>
      <c r="J5" s="20"/>
      <c r="K5" s="20"/>
      <c r="L5" s="20"/>
      <c r="M5" s="19"/>
    </row>
    <row r="6" spans="1:13" s="12" customFormat="1" ht="34.75" customHeight="1" x14ac:dyDescent="0.2">
      <c r="A6" s="6" t="s">
        <v>19</v>
      </c>
      <c r="B6" s="13" t="s">
        <v>103</v>
      </c>
      <c r="C6" s="6" t="s">
        <v>65</v>
      </c>
      <c r="D6" s="6" t="s">
        <v>70</v>
      </c>
      <c r="E6" s="47">
        <v>500</v>
      </c>
      <c r="F6" s="19"/>
      <c r="G6" s="15"/>
      <c r="H6" s="15"/>
      <c r="I6" s="15"/>
      <c r="J6" s="20"/>
      <c r="K6" s="20"/>
      <c r="L6" s="20"/>
      <c r="M6" s="19"/>
    </row>
    <row r="7" spans="1:13" ht="34" x14ac:dyDescent="0.2">
      <c r="A7" s="3" t="s">
        <v>121</v>
      </c>
      <c r="B7" s="5" t="s">
        <v>104</v>
      </c>
      <c r="C7" s="6" t="s">
        <v>65</v>
      </c>
      <c r="D7" s="6" t="s">
        <v>120</v>
      </c>
      <c r="E7" s="46">
        <v>5000</v>
      </c>
      <c r="F7" s="4"/>
      <c r="G7" s="4"/>
      <c r="H7" s="4"/>
      <c r="I7" s="4"/>
      <c r="J7" s="4"/>
      <c r="K7" s="4"/>
      <c r="L7" s="4"/>
      <c r="M7" s="4"/>
    </row>
    <row r="8" spans="1:13" x14ac:dyDescent="0.2">
      <c r="A8" s="3" t="s">
        <v>105</v>
      </c>
      <c r="B8" s="44" t="s">
        <v>106</v>
      </c>
      <c r="C8" s="6" t="s">
        <v>65</v>
      </c>
      <c r="D8" s="6" t="s">
        <v>120</v>
      </c>
      <c r="E8" s="46">
        <v>5000</v>
      </c>
    </row>
    <row r="9" spans="1:13" x14ac:dyDescent="0.2">
      <c r="A9" s="3" t="s">
        <v>107</v>
      </c>
      <c r="B9" s="44" t="s">
        <v>108</v>
      </c>
      <c r="C9" s="6" t="s">
        <v>65</v>
      </c>
      <c r="D9" s="6" t="s">
        <v>120</v>
      </c>
      <c r="E9" s="46">
        <v>5000</v>
      </c>
    </row>
    <row r="10" spans="1:13" x14ac:dyDescent="0.2">
      <c r="A10" s="3"/>
      <c r="B10" s="3"/>
      <c r="C10" s="6"/>
      <c r="D10" s="6"/>
      <c r="E10" s="3"/>
    </row>
    <row r="11" spans="1:13" x14ac:dyDescent="0.2">
      <c r="A11" s="3"/>
      <c r="B11" s="3"/>
      <c r="C11" s="3"/>
      <c r="D11" s="3"/>
      <c r="E11" s="3"/>
    </row>
    <row r="12" spans="1:13" x14ac:dyDescent="0.2">
      <c r="A12" s="3"/>
      <c r="B12" s="3"/>
      <c r="C12" s="3"/>
      <c r="D12" s="3"/>
      <c r="E12" s="3"/>
    </row>
    <row r="13" spans="1:13" x14ac:dyDescent="0.2">
      <c r="A13" s="3"/>
      <c r="B13" s="3"/>
      <c r="C13" s="3"/>
      <c r="D13" s="3"/>
      <c r="E13" s="3"/>
    </row>
    <row r="14" spans="1:13" x14ac:dyDescent="0.2">
      <c r="A14" s="3"/>
      <c r="B14" s="3"/>
      <c r="C14" s="3"/>
      <c r="D14" s="3"/>
      <c r="E14" s="3"/>
    </row>
    <row r="15" spans="1:13" x14ac:dyDescent="0.2">
      <c r="A15" s="3"/>
      <c r="B15" s="3"/>
      <c r="C15" s="3"/>
      <c r="D15" s="3"/>
      <c r="E15" s="3"/>
    </row>
    <row r="16" spans="1:13" x14ac:dyDescent="0.2">
      <c r="A16" s="3"/>
      <c r="B16" s="3"/>
      <c r="C16" s="3"/>
      <c r="D16" s="3"/>
      <c r="E16" s="3"/>
    </row>
  </sheetData>
  <mergeCells count="1">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5"/>
  <sheetViews>
    <sheetView tabSelected="1" workbookViewId="0">
      <selection activeCell="C11" sqref="C11"/>
    </sheetView>
  </sheetViews>
  <sheetFormatPr baseColWidth="10" defaultColWidth="11.1640625" defaultRowHeight="16" x14ac:dyDescent="0.2"/>
  <cols>
    <col min="1" max="1" width="28.6640625" customWidth="1"/>
    <col min="2" max="2" width="41" customWidth="1"/>
    <col min="3" max="3" width="58.6640625" customWidth="1"/>
    <col min="4" max="4" width="18.33203125" customWidth="1"/>
  </cols>
  <sheetData>
    <row r="1" spans="1:4" x14ac:dyDescent="0.2">
      <c r="A1" s="16" t="s">
        <v>18</v>
      </c>
      <c r="B1" s="32" t="s">
        <v>17</v>
      </c>
      <c r="C1" s="33" t="s">
        <v>43</v>
      </c>
      <c r="D1" s="33" t="s">
        <v>79</v>
      </c>
    </row>
    <row r="2" spans="1:4" x14ac:dyDescent="0.2">
      <c r="A2" s="8" t="s">
        <v>35</v>
      </c>
      <c r="B2" s="21">
        <v>1</v>
      </c>
      <c r="C2" s="3"/>
      <c r="D2" s="3"/>
    </row>
    <row r="3" spans="1:4" x14ac:dyDescent="0.2">
      <c r="A3" s="3" t="s">
        <v>80</v>
      </c>
      <c r="B3" s="21">
        <v>2</v>
      </c>
      <c r="C3" s="3"/>
      <c r="D3" s="3"/>
    </row>
    <row r="4" spans="1:4" x14ac:dyDescent="0.2">
      <c r="A4" s="3" t="s">
        <v>22</v>
      </c>
      <c r="B4" s="21">
        <v>1</v>
      </c>
      <c r="C4" s="3"/>
      <c r="D4" s="3"/>
    </row>
    <row r="5" spans="1:4" x14ac:dyDescent="0.2">
      <c r="A5" s="8" t="s">
        <v>39</v>
      </c>
      <c r="B5" s="21" t="s">
        <v>68</v>
      </c>
      <c r="C5" s="3" t="s">
        <v>74</v>
      </c>
      <c r="D5" s="3" t="s">
        <v>70</v>
      </c>
    </row>
    <row r="6" spans="1:4" x14ac:dyDescent="0.2">
      <c r="A6" s="3" t="s">
        <v>27</v>
      </c>
      <c r="B6" s="21">
        <v>1</v>
      </c>
      <c r="C6" s="3" t="s">
        <v>75</v>
      </c>
      <c r="D6" s="3" t="s">
        <v>70</v>
      </c>
    </row>
    <row r="7" spans="1:4" x14ac:dyDescent="0.2">
      <c r="A7" s="9" t="s">
        <v>81</v>
      </c>
      <c r="B7" s="21" t="s">
        <v>68</v>
      </c>
      <c r="C7" s="3" t="s">
        <v>76</v>
      </c>
      <c r="D7" s="3" t="s">
        <v>70</v>
      </c>
    </row>
    <row r="8" spans="1:4" x14ac:dyDescent="0.2">
      <c r="A8" s="3" t="s">
        <v>26</v>
      </c>
      <c r="B8" s="21">
        <v>1</v>
      </c>
      <c r="C8" s="3"/>
      <c r="D8" s="3"/>
    </row>
    <row r="9" spans="1:4" x14ac:dyDescent="0.2">
      <c r="A9" s="3" t="s">
        <v>8</v>
      </c>
      <c r="B9" s="21" t="s">
        <v>68</v>
      </c>
      <c r="C9" s="3" t="s">
        <v>100</v>
      </c>
      <c r="D9" s="3" t="s">
        <v>70</v>
      </c>
    </row>
    <row r="10" spans="1:4" x14ac:dyDescent="0.2">
      <c r="A10" s="3" t="s">
        <v>25</v>
      </c>
      <c r="B10" s="21">
        <v>1</v>
      </c>
      <c r="C10" s="3"/>
      <c r="D10" s="3"/>
    </row>
    <row r="11" spans="1:4" ht="35" customHeight="1" x14ac:dyDescent="0.2">
      <c r="A11" s="17" t="s">
        <v>34</v>
      </c>
      <c r="B11" s="22" t="s">
        <v>68</v>
      </c>
      <c r="C11" s="23" t="s">
        <v>63</v>
      </c>
      <c r="D11" s="34" t="s">
        <v>70</v>
      </c>
    </row>
    <row r="12" spans="1:4" x14ac:dyDescent="0.2">
      <c r="A12" s="8" t="s">
        <v>38</v>
      </c>
      <c r="B12" s="21" t="s">
        <v>68</v>
      </c>
      <c r="C12" s="3" t="s">
        <v>77</v>
      </c>
      <c r="D12" s="3" t="s">
        <v>70</v>
      </c>
    </row>
    <row r="13" spans="1:4" x14ac:dyDescent="0.2">
      <c r="A13" s="3" t="s">
        <v>24</v>
      </c>
      <c r="B13" s="21">
        <v>1</v>
      </c>
      <c r="C13" s="3" t="s">
        <v>90</v>
      </c>
      <c r="D13" s="3" t="s">
        <v>70</v>
      </c>
    </row>
    <row r="14" spans="1:4" x14ac:dyDescent="0.2">
      <c r="A14" s="3" t="s">
        <v>21</v>
      </c>
      <c r="B14" s="21">
        <v>1</v>
      </c>
      <c r="C14" s="3"/>
      <c r="D14" s="3"/>
    </row>
    <row r="15" spans="1:4" ht="17" x14ac:dyDescent="0.2">
      <c r="A15" s="6" t="s">
        <v>82</v>
      </c>
      <c r="B15" s="21" t="s">
        <v>68</v>
      </c>
      <c r="C15" s="5" t="s">
        <v>101</v>
      </c>
      <c r="D15" s="3" t="s">
        <v>70</v>
      </c>
    </row>
    <row r="16" spans="1:4" ht="34" x14ac:dyDescent="0.2">
      <c r="A16" s="3" t="s">
        <v>19</v>
      </c>
      <c r="B16" s="21" t="s">
        <v>68</v>
      </c>
      <c r="C16" s="5" t="s">
        <v>83</v>
      </c>
      <c r="D16" s="3" t="s">
        <v>70</v>
      </c>
    </row>
    <row r="17" spans="1:4" x14ac:dyDescent="0.2">
      <c r="A17" s="6" t="s">
        <v>33</v>
      </c>
      <c r="B17" s="21" t="s">
        <v>68</v>
      </c>
      <c r="C17" s="3"/>
      <c r="D17" s="3"/>
    </row>
    <row r="18" spans="1:4" x14ac:dyDescent="0.2">
      <c r="A18" s="3" t="s">
        <v>23</v>
      </c>
      <c r="B18" s="21">
        <v>1</v>
      </c>
      <c r="C18" s="3"/>
      <c r="D18" s="3"/>
    </row>
    <row r="19" spans="1:4" x14ac:dyDescent="0.2">
      <c r="A19" s="8" t="s">
        <v>36</v>
      </c>
      <c r="B19" s="21">
        <v>1</v>
      </c>
      <c r="C19" s="3"/>
      <c r="D19" s="3"/>
    </row>
    <row r="20" spans="1:4" x14ac:dyDescent="0.2">
      <c r="A20" s="8" t="s">
        <v>40</v>
      </c>
      <c r="B20" s="21">
        <v>1</v>
      </c>
      <c r="C20" s="3"/>
      <c r="D20" s="3"/>
    </row>
    <row r="21" spans="1:4" x14ac:dyDescent="0.2">
      <c r="A21" s="6" t="s">
        <v>20</v>
      </c>
      <c r="B21" s="21">
        <v>1</v>
      </c>
      <c r="C21" s="3"/>
      <c r="D21" s="3"/>
    </row>
    <row r="22" spans="1:4" x14ac:dyDescent="0.2">
      <c r="A22" s="8" t="s">
        <v>41</v>
      </c>
      <c r="B22" s="21">
        <v>1</v>
      </c>
      <c r="C22" s="3"/>
      <c r="D22" s="3"/>
    </row>
    <row r="23" spans="1:4" x14ac:dyDescent="0.2">
      <c r="A23" s="6" t="s">
        <v>84</v>
      </c>
      <c r="B23" s="21" t="s">
        <v>68</v>
      </c>
      <c r="C23" s="3" t="s">
        <v>71</v>
      </c>
      <c r="D23" s="3" t="s">
        <v>70</v>
      </c>
    </row>
    <row r="24" spans="1:4" x14ac:dyDescent="0.2">
      <c r="A24" s="8" t="s">
        <v>37</v>
      </c>
      <c r="B24" s="21">
        <v>1</v>
      </c>
      <c r="C24" s="3"/>
      <c r="D24" s="3"/>
    </row>
    <row r="25" spans="1:4" x14ac:dyDescent="0.2">
      <c r="A25" s="3" t="s">
        <v>28</v>
      </c>
      <c r="B25" s="21" t="s">
        <v>69</v>
      </c>
      <c r="C25" s="3" t="s">
        <v>85</v>
      </c>
      <c r="D25" s="3" t="s">
        <v>89</v>
      </c>
    </row>
    <row r="26" spans="1:4" x14ac:dyDescent="0.2">
      <c r="A26" s="3" t="s">
        <v>29</v>
      </c>
      <c r="B26" s="21" t="s">
        <v>68</v>
      </c>
      <c r="C26" s="3"/>
      <c r="D26" s="3"/>
    </row>
    <row r="27" spans="1:4" ht="34" x14ac:dyDescent="0.2">
      <c r="A27" s="3" t="s">
        <v>30</v>
      </c>
      <c r="B27" s="21">
        <v>1</v>
      </c>
      <c r="C27" s="5" t="s">
        <v>123</v>
      </c>
      <c r="D27" s="3" t="s">
        <v>89</v>
      </c>
    </row>
    <row r="28" spans="1:4" x14ac:dyDescent="0.2">
      <c r="A28" s="3" t="s">
        <v>31</v>
      </c>
      <c r="B28" s="21">
        <v>1</v>
      </c>
      <c r="C28" s="3"/>
      <c r="D28" s="3"/>
    </row>
    <row r="29" spans="1:4" x14ac:dyDescent="0.2">
      <c r="A29" s="8" t="s">
        <v>32</v>
      </c>
      <c r="B29" s="21" t="s">
        <v>68</v>
      </c>
      <c r="C29" s="3" t="s">
        <v>122</v>
      </c>
      <c r="D29" s="3" t="s">
        <v>89</v>
      </c>
    </row>
    <row r="30" spans="1:4" x14ac:dyDescent="0.2">
      <c r="A30" s="6" t="s">
        <v>42</v>
      </c>
      <c r="B30" s="21">
        <v>1</v>
      </c>
      <c r="C30" s="3" t="s">
        <v>124</v>
      </c>
      <c r="D30" s="3" t="s">
        <v>89</v>
      </c>
    </row>
    <row r="31" spans="1:4" ht="17" thickBot="1" x14ac:dyDescent="0.25">
      <c r="C31" s="25"/>
      <c r="D31" s="25"/>
    </row>
    <row r="32" spans="1:4" x14ac:dyDescent="0.2">
      <c r="A32" s="18" t="s">
        <v>86</v>
      </c>
      <c r="B32" s="24"/>
      <c r="C32" s="31" t="s">
        <v>125</v>
      </c>
      <c r="D32" s="28"/>
    </row>
    <row r="33" spans="1:4" x14ac:dyDescent="0.2">
      <c r="A33" s="53" t="s">
        <v>60</v>
      </c>
      <c r="B33" s="54"/>
      <c r="C33" s="26" t="s">
        <v>72</v>
      </c>
      <c r="D33" s="29" t="s">
        <v>87</v>
      </c>
    </row>
    <row r="34" spans="1:4" x14ac:dyDescent="0.2">
      <c r="A34" s="55" t="s">
        <v>61</v>
      </c>
      <c r="B34" s="56"/>
      <c r="C34" s="26" t="s">
        <v>73</v>
      </c>
      <c r="D34" s="29" t="s">
        <v>87</v>
      </c>
    </row>
    <row r="35" spans="1:4" ht="17" thickBot="1" x14ac:dyDescent="0.25">
      <c r="A35" s="53" t="s">
        <v>62</v>
      </c>
      <c r="B35" s="54"/>
      <c r="C35" s="27" t="s">
        <v>78</v>
      </c>
      <c r="D35" s="30" t="s">
        <v>88</v>
      </c>
    </row>
    <row r="36" spans="1:4" x14ac:dyDescent="0.2">
      <c r="A36" s="7"/>
    </row>
    <row r="37" spans="1:4" x14ac:dyDescent="0.2">
      <c r="A37" s="7"/>
    </row>
    <row r="38" spans="1:4" x14ac:dyDescent="0.2">
      <c r="A38" s="7"/>
    </row>
    <row r="39" spans="1:4" x14ac:dyDescent="0.2">
      <c r="A39" s="7"/>
    </row>
    <row r="40" spans="1:4" x14ac:dyDescent="0.2">
      <c r="A40" s="7"/>
    </row>
    <row r="44" spans="1:4" x14ac:dyDescent="0.2">
      <c r="A44" s="7"/>
    </row>
    <row r="45" spans="1:4" x14ac:dyDescent="0.2">
      <c r="A45" s="7"/>
    </row>
  </sheetData>
  <sortState ref="A2:A25">
    <sortCondition ref="A2:A25"/>
  </sortState>
  <mergeCells count="3">
    <mergeCell ref="A33:B33"/>
    <mergeCell ref="A34:B34"/>
    <mergeCell ref="A35:B3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New Trail Construction Plan</vt:lpstr>
      <vt:lpstr>Trail Feature Enhancement Plan</vt:lpstr>
      <vt:lpstr>Trail Maintenance Plan</vt:lpstr>
    </vt:vector>
  </TitlesOfParts>
  <Company>Resilient Land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Calof</dc:creator>
  <cp:lastModifiedBy>Justin Calof</cp:lastModifiedBy>
  <dcterms:created xsi:type="dcterms:W3CDTF">2018-09-15T20:36:37Z</dcterms:created>
  <dcterms:modified xsi:type="dcterms:W3CDTF">2020-06-16T22:42:14Z</dcterms:modified>
</cp:coreProperties>
</file>